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480" yWindow="30" windowWidth="17595" windowHeight="12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<sst xmlns="http://schemas.openxmlformats.org/spreadsheetml/2006/main" count="36" uniqueCount="25">
  <si>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Kreditsumme</t>
  </si>
  <si>
    <t>Endvermögen eines Sparplans</t>
  </si>
  <si>
    <t>Endkapital</t>
  </si>
  <si>
    <t>%</t>
  </si>
  <si>
    <t>selbst eingezahlt</t>
  </si>
  <si>
    <t>Zinsen</t>
  </si>
  <si>
    <t>Zinsen für den Kredit</t>
  </si>
  <si>
    <t>Kosten für Kredit gesamt</t>
  </si>
  <si>
    <t>Kreditberechnung</t>
  </si>
  <si>
    <t>gewünschte Laufzeit in Jahren</t>
  </si>
  <si>
    <t>Kreditzins pro Jahr</t>
  </si>
  <si>
    <t>mtl. Rückzahlungsrate</t>
  </si>
  <si>
    <t>mtl. Sparrate</t>
  </si>
  <si>
    <t>Sparzins pro Jahr</t>
  </si>
  <si>
    <t>Erforderliche Sparrate</t>
  </si>
  <si>
    <t>Zielguthaben</t>
  </si>
  <si>
    <t xml:space="preserve">Laufzeit in Jahren: </t>
  </si>
  <si>
    <t xml:space="preserve">Kreditzins pro Jahr: </t>
  </si>
  <si>
    <t xml:space="preserve">Kreditbetrag in EUR: </t>
  </si>
  <si>
    <t xml:space="preserve">Sparzins pro Jahr: </t>
  </si>
  <si>
    <t>Höhe der mtl. Sparrate</t>
  </si>
  <si>
    <t>© http://www.Reich-mit-Plan.de</t>
  </si>
  <si>
    <t>Laufzeit bis zur Zielerreichung</t>
  </si>
  <si>
    <t>Zielerreichung in Monaten</t>
  </si>
  <si>
    <t>Laufzeit des Kredites in Monaten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</si>
</sst>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DM&quot;;\-#,##0"/>
    <numFmt numFmtId="174" formatCode="#,##0.000"/>
    <numFmt numFmtId="175" formatCode="#,##0.0"/>
    <numFmt numFmtId="176" formatCode="0.0%"/>
    <numFmt numFmtId="177" formatCode="#,##0\ ;[Red]\-#,##0\ "/>
    <numFmt numFmtId="178" formatCode="0.000"/>
    <numFmt numFmtId="179" formatCode="_-* #,##0.0\ _D_M_-;\-* #,##0.0\ _D_M_-;_-* &quot;-&quot;??\ _D_M_-;_-@_-"/>
    <numFmt numFmtId="180" formatCode="_-* #,##0\ _D_M_-;\-* #,##0\ _D_M_-;_-* &quot;-&quot;??\ _D_M_-;_-@_-"/>
    <numFmt numFmtId="181" formatCode="0.000%"/>
    <numFmt numFmtId="182" formatCode="dd\-mmm\-yy"/>
    <numFmt numFmtId="183" formatCode="[$$-1009]#,##0.00"/>
    <numFmt numFmtId="184" formatCode="dd\-mm\-yy"/>
    <numFmt numFmtId="185" formatCode="0.0000%"/>
    <numFmt numFmtId="186" formatCode="#,##0.00\ &quot;DM&quot;"/>
    <numFmt numFmtId="187" formatCode="#,##0.0000"/>
    <numFmt numFmtId="188" formatCode="[$$-1009]#,##0.0000"/>
    <numFmt numFmtId="189" formatCode="[$$-409]#,##0.00"/>
    <numFmt numFmtId="190" formatCode="#,##0.00\ _D_M"/>
    <numFmt numFmtId="191" formatCode="#,##0.00\ _€"/>
    <numFmt numFmtId="192" formatCode="_-* #,##0.0000\ _€_-;\-* #,##0.0000\ _€_-;_-* &quot;-&quot;????\ _€_-;_-@_-"/>
    <numFmt numFmtId="193" formatCode="#,##0\ &quot;DM&quot;"/>
    <numFmt numFmtId="194" formatCode="#,##0\ _D_M"/>
    <numFmt numFmtId="195" formatCode="#,##0.00\ &quot;€&quot;"/>
    <numFmt numFmtId="196" formatCode="dd/mm/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7]dddd\,\ d\.\ mmmm\ yyyy"/>
    <numFmt numFmtId="201" formatCode="[$€-2]\ #,##0.00_);[Red]\([$€-2]\ #,##0.00\)"/>
    <numFmt numFmtId="202" formatCode="mmm\ yyyy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dd/mm/yy;@"/>
    <numFmt numFmtId="207" formatCode="_-* #,##0.00000\ _€_-;\-* #,##0.00000\ _€_-;_-* &quot;-&quot;?????\ _€_-;_-@_-"/>
    <numFmt numFmtId="208" formatCode="_-* #,##0.0\ _€_-;\-* #,##0.0\ _€_-;_-* &quot;-&quot;?\ _€_-;_-@_-"/>
    <numFmt numFmtId="209" formatCode="#,##0.00_ ;\-#,##0.00\ "/>
    <numFmt numFmtId="210" formatCode="#,##0.000_ ;\-#,##0.000\ "/>
    <numFmt numFmtId="211" formatCode="#,##0.0_ ;\-#,##0.0\ "/>
    <numFmt numFmtId="212" formatCode="#,##0_ ;\-#,##0\ "/>
    <numFmt numFmtId="213" formatCode="0.000000"/>
    <numFmt numFmtId="214" formatCode="0.00000"/>
    <numFmt numFmtId="215" formatCode="0.0000"/>
    <numFmt numFmtId="216" formatCode="#,##0.00\ [$EUR]"/>
    <numFmt numFmtId="217" formatCode="_-* #,##0.000\ _€_-;\-* #,##0.000\ _€_-;_-* &quot;-&quot;??\ _€_-;_-@_-"/>
    <numFmt numFmtId="218" formatCode="_-* #,##0.0\ _€_-;\-* #,##0.0\ _€_-;_-* &quot;-&quot;??\ _€_-;_-@_-"/>
    <numFmt numFmtId="219" formatCode="_-* #,##0\ _€_-;\-* #,##0\ _€_-;_-* &quot;-&quot;??\ _€_-;_-@_-"/>
    <numFmt numFmtId="220" formatCode="0.0000000"/>
  </numFmts>
  <fonts count="21">
    <font>
      <sz val="10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9"/>
      <color indexed="17"/>
      <name val="Arial"/>
      <family val="2"/>
    </font>
    <font>
      <sz val="10"/>
      <color indexed="9"/>
      <name val="Arial"/>
      <family val="0"/>
    </font>
    <font>
      <b/>
      <sz val="9"/>
      <color indexed="1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  <font>
      <b/>
      <u val="single"/>
      <sz val="9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1" fillId="2" borderId="0" xfId="0" applyFont="1" applyFill="1" applyBorder="1" applyAlignment="1" applyProtection="1">
      <alignment vertical="center"/>
      <protection hidden="1"/>
    </xf>
    <xf numFmtId="4" fontId="8" fillId="2" borderId="0" xfId="0" applyNumberFormat="1" applyFont="1" applyFill="1" applyBorder="1" applyAlignment="1" applyProtection="1">
      <alignment vertical="center"/>
      <protection hidden="1" locked="0"/>
    </xf>
    <xf numFmtId="0" fontId="8" fillId="2" borderId="0" xfId="0" applyFont="1" applyFill="1" applyBorder="1" applyAlignment="1" applyProtection="1">
      <alignment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6" fillId="3" borderId="0" xfId="0" applyNumberFormat="1" applyFont="1" applyFill="1" applyBorder="1" applyAlignment="1" applyProtection="1">
      <alignment vertical="center"/>
      <protection hidden="1" locked="0"/>
    </xf>
    <xf numFmtId="4" fontId="16" fillId="3" borderId="0" xfId="0" applyNumberFormat="1" applyFont="1" applyFill="1" applyBorder="1" applyAlignment="1" applyProtection="1">
      <alignment vertical="center"/>
      <protection hidden="1" locked="0"/>
    </xf>
    <xf numFmtId="216" fontId="16" fillId="3" borderId="0" xfId="0" applyNumberFormat="1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 locked="0"/>
    </xf>
    <xf numFmtId="0" fontId="16" fillId="0" borderId="0" xfId="0" applyFont="1" applyFill="1" applyBorder="1" applyAlignment="1" applyProtection="1">
      <alignment vertical="center"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 locked="0"/>
    </xf>
    <xf numFmtId="0" fontId="8" fillId="0" borderId="0" xfId="0" applyFont="1" applyFill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6" fillId="3" borderId="1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0" fontId="16" fillId="3" borderId="3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10" fillId="3" borderId="5" xfId="0" applyFont="1" applyFill="1" applyBorder="1" applyAlignment="1" applyProtection="1">
      <alignment vertical="center"/>
      <protection hidden="1"/>
    </xf>
    <xf numFmtId="0" fontId="16" fillId="3" borderId="2" xfId="0" applyFont="1" applyFill="1" applyBorder="1" applyAlignment="1" applyProtection="1">
      <alignment vertical="center"/>
      <protection hidden="1"/>
    </xf>
    <xf numFmtId="0" fontId="16" fillId="3" borderId="4" xfId="0" applyFont="1" applyFill="1" applyBorder="1" applyAlignment="1" applyProtection="1">
      <alignment vertical="center"/>
      <protection hidden="1"/>
    </xf>
    <xf numFmtId="0" fontId="16" fillId="3" borderId="4" xfId="0" applyFont="1" applyFill="1" applyBorder="1" applyAlignment="1" applyProtection="1">
      <alignment horizontal="left" vertical="center"/>
      <protection hidden="1"/>
    </xf>
    <xf numFmtId="0" fontId="16" fillId="3" borderId="6" xfId="0" applyFont="1" applyFill="1" applyBorder="1" applyAlignment="1" applyProtection="1">
      <alignment vertical="center"/>
      <protection hidden="1"/>
    </xf>
    <xf numFmtId="216" fontId="16" fillId="3" borderId="7" xfId="0" applyNumberFormat="1" applyFont="1" applyFill="1" applyBorder="1" applyAlignment="1" applyProtection="1">
      <alignment vertical="center"/>
      <protection hidden="1"/>
    </xf>
    <xf numFmtId="216" fontId="16" fillId="3" borderId="8" xfId="0" applyNumberFormat="1" applyFont="1" applyFill="1" applyBorder="1" applyAlignment="1" applyProtection="1">
      <alignment vertical="center"/>
      <protection hidden="1" locked="0"/>
    </xf>
    <xf numFmtId="2" fontId="16" fillId="3" borderId="7" xfId="0" applyNumberFormat="1" applyFont="1" applyFill="1" applyBorder="1" applyAlignment="1" applyProtection="1">
      <alignment vertical="center"/>
      <protection hidden="1" locked="0"/>
    </xf>
    <xf numFmtId="0" fontId="16" fillId="3" borderId="5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216" fontId="13" fillId="2" borderId="10" xfId="0" applyNumberFormat="1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216" fontId="16" fillId="3" borderId="0" xfId="0" applyNumberFormat="1" applyFont="1" applyFill="1" applyBorder="1" applyAlignment="1" applyProtection="1">
      <alignment vertical="center"/>
      <protection hidden="1" locked="0"/>
    </xf>
    <xf numFmtId="2" fontId="16" fillId="3" borderId="0" xfId="0" applyNumberFormat="1" applyFont="1" applyFill="1" applyBorder="1" applyAlignment="1" applyProtection="1">
      <alignment vertical="center"/>
      <protection hidden="1" locked="0"/>
    </xf>
    <xf numFmtId="1" fontId="16" fillId="3" borderId="7" xfId="0" applyNumberFormat="1" applyFont="1" applyFill="1" applyBorder="1" applyAlignment="1" applyProtection="1">
      <alignment vertical="center"/>
      <protection hidden="1" locked="0"/>
    </xf>
    <xf numFmtId="0" fontId="6" fillId="0" borderId="0" xfId="23" applyFont="1" applyFill="1" applyBorder="1" applyProtection="1">
      <alignment/>
      <protection hidden="1"/>
    </xf>
    <xf numFmtId="0" fontId="6" fillId="0" borderId="0" xfId="23" applyFont="1" applyFill="1" applyBorder="1" applyAlignment="1" applyProtection="1">
      <alignment horizontal="left"/>
      <protection hidden="1"/>
    </xf>
    <xf numFmtId="0" fontId="6" fillId="0" borderId="0" xfId="23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11" xfId="23" applyFont="1" applyBorder="1" applyAlignment="1" applyProtection="1">
      <alignment horizontal="center"/>
      <protection hidden="1"/>
    </xf>
    <xf numFmtId="194" fontId="19" fillId="0" borderId="0" xfId="0" applyNumberFormat="1" applyFont="1" applyFill="1" applyAlignment="1" applyProtection="1">
      <alignment horizontal="right"/>
      <protection hidden="1"/>
    </xf>
    <xf numFmtId="194" fontId="0" fillId="0" borderId="0" xfId="0" applyNumberFormat="1" applyAlignment="1" applyProtection="1">
      <alignment/>
      <protection hidden="1"/>
    </xf>
    <xf numFmtId="0" fontId="6" fillId="0" borderId="0" xfId="23" applyFont="1" applyBorder="1" applyProtection="1">
      <alignment/>
      <protection hidden="1"/>
    </xf>
    <xf numFmtId="10" fontId="19" fillId="0" borderId="0" xfId="0" applyNumberFormat="1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left"/>
      <protection hidden="1"/>
    </xf>
    <xf numFmtId="193" fontId="0" fillId="0" borderId="0" xfId="0" applyNumberFormat="1" applyAlignment="1" applyProtection="1">
      <alignment/>
      <protection hidden="1"/>
    </xf>
    <xf numFmtId="216" fontId="16" fillId="3" borderId="8" xfId="23" applyNumberFormat="1" applyFont="1" applyFill="1" applyBorder="1" applyAlignment="1" applyProtection="1">
      <alignment horizontal="right"/>
      <protection hidden="1"/>
    </xf>
    <xf numFmtId="0" fontId="16" fillId="3" borderId="0" xfId="23" applyNumberFormat="1" applyFont="1" applyFill="1" applyBorder="1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10" fontId="16" fillId="3" borderId="0" xfId="23" applyNumberFormat="1" applyFont="1" applyFill="1" applyBorder="1" applyAlignment="1" applyProtection="1">
      <alignment/>
      <protection hidden="1"/>
    </xf>
    <xf numFmtId="19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194" fontId="16" fillId="3" borderId="6" xfId="0" applyNumberFormat="1" applyFont="1" applyFill="1" applyBorder="1" applyAlignment="1" applyProtection="1">
      <alignment/>
      <protection hidden="1"/>
    </xf>
    <xf numFmtId="216" fontId="16" fillId="3" borderId="7" xfId="0" applyNumberFormat="1" applyFont="1" applyFill="1" applyBorder="1" applyAlignment="1" applyProtection="1">
      <alignment/>
      <protection hidden="1"/>
    </xf>
    <xf numFmtId="194" fontId="15" fillId="2" borderId="9" xfId="0" applyNumberFormat="1" applyFont="1" applyFill="1" applyBorder="1" applyAlignment="1" applyProtection="1">
      <alignment horizontal="center"/>
      <protection hidden="1"/>
    </xf>
    <xf numFmtId="216" fontId="15" fillId="2" borderId="10" xfId="0" applyNumberFormat="1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194" fontId="15" fillId="2" borderId="0" xfId="0" applyNumberFormat="1" applyFont="1" applyFill="1" applyBorder="1" applyAlignment="1" applyProtection="1">
      <alignment horizontal="center"/>
      <protection hidden="1"/>
    </xf>
    <xf numFmtId="216" fontId="15" fillId="2" borderId="0" xfId="0" applyNumberFormat="1" applyFont="1" applyFill="1" applyBorder="1" applyAlignment="1" applyProtection="1">
      <alignment/>
      <protection hidden="1"/>
    </xf>
    <xf numFmtId="0" fontId="16" fillId="3" borderId="4" xfId="0" applyFont="1" applyFill="1" applyBorder="1" applyAlignment="1" applyProtection="1">
      <alignment/>
      <protection hidden="1"/>
    </xf>
    <xf numFmtId="0" fontId="16" fillId="3" borderId="5" xfId="0" applyFont="1" applyFill="1" applyBorder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1" fontId="13" fillId="0" borderId="10" xfId="0" applyNumberFormat="1" applyFont="1" applyBorder="1" applyAlignment="1" applyProtection="1">
      <alignment/>
      <protection hidden="1"/>
    </xf>
    <xf numFmtId="4" fontId="10" fillId="2" borderId="13" xfId="23" applyNumberFormat="1" applyFont="1" applyFill="1" applyBorder="1" applyAlignment="1" applyProtection="1">
      <alignment horizontal="center"/>
      <protection hidden="1" locked="0"/>
    </xf>
    <xf numFmtId="0" fontId="19" fillId="0" borderId="13" xfId="0" applyFont="1" applyBorder="1" applyAlignment="1" applyProtection="1">
      <alignment horizontal="center"/>
      <protection hidden="1" locked="0"/>
    </xf>
    <xf numFmtId="10" fontId="19" fillId="0" borderId="13" xfId="0" applyNumberFormat="1" applyFont="1" applyBorder="1" applyAlignment="1" applyProtection="1">
      <alignment horizontal="center"/>
      <protection hidden="1" locked="0"/>
    </xf>
    <xf numFmtId="216" fontId="16" fillId="3" borderId="0" xfId="23" applyNumberFormat="1" applyFont="1" applyFill="1" applyBorder="1" applyAlignment="1" applyProtection="1">
      <alignment/>
      <protection hidden="1"/>
    </xf>
    <xf numFmtId="194" fontId="20" fillId="0" borderId="0" xfId="21" applyNumberFormat="1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8" fillId="4" borderId="10" xfId="0" applyFont="1" applyFill="1" applyBorder="1" applyAlignment="1" applyProtection="1">
      <alignment horizontal="center" vertical="center"/>
      <protection hidden="1"/>
    </xf>
    <xf numFmtId="0" fontId="18" fillId="4" borderId="12" xfId="0" applyFont="1" applyFill="1" applyBorder="1" applyAlignment="1" applyProtection="1">
      <alignment horizontal="center" vertical="center"/>
      <protection hidden="1"/>
    </xf>
    <xf numFmtId="0" fontId="12" fillId="4" borderId="10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</cellXfs>
  <cellStyles count="12">
    <cellStyle name="Normal" xfId="0"/>
    <cellStyle name="Followed Hyperlink" xfId="15"/>
    <cellStyle name="Comma [0]" xfId="16"/>
    <cellStyle name="Currency [0]" xfId="17"/>
    <cellStyle name="Comma" xfId="18"/>
    <cellStyle name="Dezimal [,00]" xfId="19"/>
    <cellStyle name="Comma [0]" xfId="20"/>
    <cellStyle name="Hyperlink" xfId="21"/>
    <cellStyle name="Percent" xfId="22"/>
    <cellStyle name="Standard_Übersich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ch-mit-plan.de/" TargetMode="External" /><Relationship Id="rId2" Type="http://schemas.openxmlformats.org/officeDocument/2006/relationships/hyperlink" Target="http://www.reich-mit-plan.de/" TargetMode="External" /><Relationship Id="rId3" Type="http://schemas.openxmlformats.org/officeDocument/2006/relationships/hyperlink" Target="http://www.reich-mit-plan.de/" TargetMode="External" /><Relationship Id="rId4" Type="http://schemas.openxmlformats.org/officeDocument/2006/relationships/hyperlink" Target="http://www.reich-mit-plan.d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workbookViewId="0" topLeftCell="A1">
      <selection activeCell="AJ34" sqref="AJ34"/>
    </sheetView>
  </sheetViews>
  <sheetFormatPr defaultColWidth="11.421875" defaultRowHeight="12.75"/>
  <cols>
    <col min="1" max="1" width="2.28125" style="37" customWidth="1"/>
    <col min="2" max="2" width="28.140625" style="41" customWidth="1"/>
    <col min="3" max="3" width="17.28125" style="37" customWidth="1"/>
    <col min="4" max="4" width="2.421875" style="37" customWidth="1"/>
    <col min="5" max="5" width="9.7109375" style="37" customWidth="1"/>
    <col min="6" max="6" width="25.00390625" style="37" hidden="1" customWidth="1"/>
    <col min="7" max="9" width="9.7109375" style="37" customWidth="1"/>
    <col min="10" max="10" width="9.7109375" style="38" customWidth="1"/>
    <col min="11" max="33" width="9.7109375" style="37" customWidth="1"/>
    <col min="34" max="16384" width="9.140625" style="37" customWidth="1"/>
  </cols>
  <sheetData>
    <row r="1" spans="1:4" ht="14.25">
      <c r="A1" s="33"/>
      <c r="B1" s="34"/>
      <c r="C1" s="35"/>
      <c r="D1" s="36"/>
    </row>
    <row r="2" spans="1:4" ht="14.25">
      <c r="A2" s="39"/>
      <c r="B2" s="40" t="s">
        <v>18</v>
      </c>
      <c r="C2" s="64">
        <v>10000</v>
      </c>
      <c r="D2" s="4"/>
    </row>
    <row r="3" spans="1:4" ht="14.25">
      <c r="A3" s="39"/>
      <c r="B3" s="40" t="s">
        <v>16</v>
      </c>
      <c r="C3" s="65">
        <v>6</v>
      </c>
      <c r="D3" s="5"/>
    </row>
    <row r="4" spans="1:4" ht="14.25">
      <c r="A4" s="39"/>
      <c r="B4" s="13" t="s">
        <v>17</v>
      </c>
      <c r="C4" s="66">
        <v>0.08</v>
      </c>
      <c r="D4" s="5"/>
    </row>
    <row r="5" spans="1:4" ht="14.25">
      <c r="A5" s="39"/>
      <c r="D5" s="5"/>
    </row>
    <row r="6" spans="1:3" ht="14.25">
      <c r="A6" s="42"/>
      <c r="B6" s="13" t="s">
        <v>19</v>
      </c>
      <c r="C6" s="66">
        <v>0.035</v>
      </c>
    </row>
    <row r="7" spans="1:4" ht="6" customHeight="1">
      <c r="A7" s="42"/>
      <c r="B7" s="13"/>
      <c r="C7" s="43"/>
      <c r="D7" s="5"/>
    </row>
    <row r="8" spans="1:6" ht="15">
      <c r="A8" s="44"/>
      <c r="B8" s="68" t="s">
        <v>21</v>
      </c>
      <c r="C8" s="69"/>
      <c r="D8" s="69"/>
      <c r="F8" s="29">
        <f>C6*100</f>
        <v>3.5000000000000004</v>
      </c>
    </row>
    <row r="9" ht="6" customHeight="1">
      <c r="A9" s="45"/>
    </row>
    <row r="10" spans="1:4" ht="12.75">
      <c r="A10" s="45"/>
      <c r="B10" s="70" t="s">
        <v>8</v>
      </c>
      <c r="C10" s="73"/>
      <c r="D10" s="75"/>
    </row>
    <row r="11" spans="1:13" ht="12.75">
      <c r="A11" s="45"/>
      <c r="B11" s="14" t="s">
        <v>0</v>
      </c>
      <c r="C11" s="46">
        <f>C2</f>
        <v>10000</v>
      </c>
      <c r="D11" s="15"/>
      <c r="K11" s="10"/>
      <c r="M11" s="10"/>
    </row>
    <row r="12" spans="1:13" ht="12.75">
      <c r="A12" s="45"/>
      <c r="B12" s="16" t="s">
        <v>9</v>
      </c>
      <c r="C12" s="47">
        <f>C3</f>
        <v>6</v>
      </c>
      <c r="D12" s="17"/>
      <c r="F12" s="48"/>
      <c r="K12" s="10"/>
      <c r="M12" s="10"/>
    </row>
    <row r="13" spans="1:4" ht="12.75">
      <c r="A13" s="45"/>
      <c r="B13" s="16" t="s">
        <v>10</v>
      </c>
      <c r="C13" s="49">
        <f>C4</f>
        <v>0.08</v>
      </c>
      <c r="D13" s="17"/>
    </row>
    <row r="14" spans="1:10" ht="12.75">
      <c r="A14" s="50"/>
      <c r="B14" s="16" t="s">
        <v>11</v>
      </c>
      <c r="C14" s="67">
        <f>-PMT(C13/12,C12*12,C11,0,1)</f>
        <v>174.1712643571481</v>
      </c>
      <c r="D14" s="17"/>
      <c r="E14" s="51"/>
      <c r="J14" s="52"/>
    </row>
    <row r="15" spans="1:10" ht="12.75">
      <c r="A15" s="50"/>
      <c r="B15" s="53" t="s">
        <v>6</v>
      </c>
      <c r="C15" s="54">
        <f>C16-C11</f>
        <v>2540.331033714663</v>
      </c>
      <c r="D15" s="18"/>
      <c r="E15" s="51"/>
      <c r="J15" s="52"/>
    </row>
    <row r="16" spans="1:10" ht="12.75">
      <c r="A16" s="51"/>
      <c r="B16" s="55" t="s">
        <v>7</v>
      </c>
      <c r="C16" s="56">
        <f>(C14*12)*C12</f>
        <v>12540.331033714663</v>
      </c>
      <c r="D16" s="57"/>
      <c r="E16" s="51"/>
      <c r="J16" s="52"/>
    </row>
    <row r="17" spans="1:10" ht="6" customHeight="1">
      <c r="A17" s="51"/>
      <c r="B17" s="58"/>
      <c r="C17" s="59"/>
      <c r="D17" s="36"/>
      <c r="E17" s="51"/>
      <c r="J17" s="52"/>
    </row>
    <row r="18" spans="1:10" ht="12.75">
      <c r="A18" s="51"/>
      <c r="B18" s="68" t="s">
        <v>21</v>
      </c>
      <c r="C18" s="69"/>
      <c r="D18" s="69"/>
      <c r="E18" s="51"/>
      <c r="F18" s="51"/>
      <c r="G18" s="51"/>
      <c r="H18" s="51"/>
      <c r="I18" s="51"/>
      <c r="J18" s="52"/>
    </row>
    <row r="19" spans="1:10" ht="6" customHeight="1">
      <c r="A19" s="51"/>
      <c r="B19" s="37"/>
      <c r="F19" s="51"/>
      <c r="G19" s="51"/>
      <c r="H19" s="51"/>
      <c r="I19" s="51"/>
      <c r="J19" s="52"/>
    </row>
    <row r="20" spans="1:10" ht="12.75">
      <c r="A20" s="51"/>
      <c r="B20" s="70" t="s">
        <v>1</v>
      </c>
      <c r="C20" s="73"/>
      <c r="D20" s="74"/>
      <c r="F20" s="51"/>
      <c r="G20" s="51"/>
      <c r="H20" s="51"/>
      <c r="I20" s="51"/>
      <c r="J20" s="52"/>
    </row>
    <row r="21" spans="1:10" ht="12.75">
      <c r="A21" s="51"/>
      <c r="B21" s="14" t="s">
        <v>12</v>
      </c>
      <c r="C21" s="24">
        <f>C14</f>
        <v>174.1712643571481</v>
      </c>
      <c r="D21" s="19"/>
      <c r="F21" s="2">
        <v>0</v>
      </c>
      <c r="G21" s="51"/>
      <c r="H21" s="51"/>
      <c r="I21" s="51"/>
      <c r="J21" s="52"/>
    </row>
    <row r="22" spans="1:10" ht="12.75">
      <c r="A22" s="51"/>
      <c r="B22" s="16" t="s">
        <v>9</v>
      </c>
      <c r="C22" s="6">
        <f>C3</f>
        <v>6</v>
      </c>
      <c r="D22" s="20"/>
      <c r="F22" s="3">
        <v>12</v>
      </c>
      <c r="G22" s="51"/>
      <c r="H22" s="51"/>
      <c r="I22" s="51"/>
      <c r="J22" s="52"/>
    </row>
    <row r="23" spans="1:10" ht="12.75">
      <c r="A23" s="51"/>
      <c r="B23" s="16" t="s">
        <v>13</v>
      </c>
      <c r="C23" s="7">
        <f>F8</f>
        <v>3.5000000000000004</v>
      </c>
      <c r="D23" s="21" t="s">
        <v>3</v>
      </c>
      <c r="E23" s="38"/>
      <c r="F23" s="51"/>
      <c r="G23" s="51"/>
      <c r="H23" s="51"/>
      <c r="I23" s="51"/>
      <c r="J23" s="52"/>
    </row>
    <row r="24" spans="1:10" ht="12.75">
      <c r="A24" s="51"/>
      <c r="B24" s="16" t="s">
        <v>4</v>
      </c>
      <c r="C24" s="8">
        <f>(C21*12)*C22</f>
        <v>12540.331033714663</v>
      </c>
      <c r="D24" s="60"/>
      <c r="F24" s="51"/>
      <c r="G24" s="51"/>
      <c r="H24" s="51"/>
      <c r="I24" s="51"/>
      <c r="J24" s="52"/>
    </row>
    <row r="25" spans="2:4" ht="12.75">
      <c r="B25" s="22" t="s">
        <v>5</v>
      </c>
      <c r="C25" s="23">
        <f>C26-C24</f>
        <v>1408.027325277475</v>
      </c>
      <c r="D25" s="61"/>
    </row>
    <row r="26" spans="2:4" ht="12.75">
      <c r="B26" s="27" t="s">
        <v>2</v>
      </c>
      <c r="C26" s="28">
        <f>FV((1+C23/100)^(1/F22)-1,(F22*C22),-C21,0,1)+F21*(1+C23/100)^((F22*C22)/F22)</f>
        <v>13948.358358992138</v>
      </c>
      <c r="D26" s="62"/>
    </row>
    <row r="27" spans="2:4" ht="6" customHeight="1">
      <c r="B27" s="37"/>
      <c r="D27" s="1"/>
    </row>
    <row r="28" spans="2:4" ht="12.75">
      <c r="B28" s="68" t="s">
        <v>21</v>
      </c>
      <c r="C28" s="69"/>
      <c r="D28" s="69"/>
    </row>
    <row r="29" spans="2:4" ht="6" customHeight="1">
      <c r="B29" s="1"/>
      <c r="D29" s="1"/>
    </row>
    <row r="30" spans="2:4" ht="12.75">
      <c r="B30" s="70" t="s">
        <v>14</v>
      </c>
      <c r="C30" s="71"/>
      <c r="D30" s="72"/>
    </row>
    <row r="31" spans="2:6" ht="12.75">
      <c r="B31" s="14" t="s">
        <v>15</v>
      </c>
      <c r="C31" s="24">
        <f>C2</f>
        <v>10000</v>
      </c>
      <c r="D31" s="19"/>
      <c r="F31" s="11">
        <v>0</v>
      </c>
    </row>
    <row r="32" spans="2:6" ht="12.75">
      <c r="B32" s="16" t="s">
        <v>9</v>
      </c>
      <c r="C32" s="9">
        <f>C3</f>
        <v>6</v>
      </c>
      <c r="D32" s="20"/>
      <c r="F32" s="12">
        <v>12</v>
      </c>
    </row>
    <row r="33" spans="2:4" ht="12.75">
      <c r="B33" s="22" t="s">
        <v>13</v>
      </c>
      <c r="C33" s="25">
        <f>F8</f>
        <v>3.5000000000000004</v>
      </c>
      <c r="D33" s="26" t="s">
        <v>3</v>
      </c>
    </row>
    <row r="34" spans="2:4" ht="12.75">
      <c r="B34" s="27" t="s">
        <v>20</v>
      </c>
      <c r="C34" s="28">
        <f>PMT((1+C33/100)^(1/F32)-1,(C32*F32),0,-C31+F31*(1+C33/100)^((F32*C32)/F32),1)</f>
        <v>124.86864753145984</v>
      </c>
      <c r="D34" s="62"/>
    </row>
    <row r="35" spans="2:4" ht="6" customHeight="1">
      <c r="B35" s="37"/>
      <c r="D35" s="1"/>
    </row>
    <row r="36" spans="2:4" ht="12.75">
      <c r="B36" s="68" t="s">
        <v>21</v>
      </c>
      <c r="C36" s="69"/>
      <c r="D36" s="69"/>
    </row>
    <row r="37" spans="2:4" ht="6" customHeight="1">
      <c r="B37" s="1"/>
      <c r="D37" s="1"/>
    </row>
    <row r="38" spans="2:4" ht="12.75">
      <c r="B38" s="70" t="s">
        <v>22</v>
      </c>
      <c r="C38" s="71"/>
      <c r="D38" s="72"/>
    </row>
    <row r="39" spans="2:4" ht="12.75">
      <c r="B39" s="14" t="s">
        <v>15</v>
      </c>
      <c r="C39" s="24">
        <f>C2</f>
        <v>10000</v>
      </c>
      <c r="D39" s="19"/>
    </row>
    <row r="40" spans="2:4" ht="12.75">
      <c r="B40" s="16" t="s">
        <v>12</v>
      </c>
      <c r="C40" s="30">
        <f>C14</f>
        <v>174.1712643571481</v>
      </c>
      <c r="D40" s="20"/>
    </row>
    <row r="41" spans="2:4" ht="12.75">
      <c r="B41" s="16" t="s">
        <v>13</v>
      </c>
      <c r="C41" s="31">
        <f>F8</f>
        <v>3.5000000000000004</v>
      </c>
      <c r="D41" s="20" t="s">
        <v>3</v>
      </c>
    </row>
    <row r="42" spans="2:4" ht="12.75">
      <c r="B42" s="22" t="s">
        <v>24</v>
      </c>
      <c r="C42" s="32">
        <f>C3*12</f>
        <v>72</v>
      </c>
      <c r="D42" s="26"/>
    </row>
    <row r="43" spans="2:4" ht="12.75">
      <c r="B43" s="27" t="s">
        <v>23</v>
      </c>
      <c r="C43" s="63">
        <f>NPER(C6/12,-C14,0,C2)</f>
        <v>53.16201298698646</v>
      </c>
      <c r="D43" s="62"/>
    </row>
  </sheetData>
  <sheetProtection password="ADE0" sheet="1" objects="1" scenarios="1"/>
  <mergeCells count="8">
    <mergeCell ref="B8:D8"/>
    <mergeCell ref="B36:D36"/>
    <mergeCell ref="B38:D38"/>
    <mergeCell ref="B20:D20"/>
    <mergeCell ref="B30:D30"/>
    <mergeCell ref="B10:D10"/>
    <mergeCell ref="B18:D18"/>
    <mergeCell ref="B28:D28"/>
  </mergeCells>
  <hyperlinks>
    <hyperlink ref="B18" r:id="rId1" display="http://www.Reich-mit-Plan.de"/>
    <hyperlink ref="B28" r:id="rId2" display="http://www.Reich-mit-Plan.de"/>
    <hyperlink ref="B8" r:id="rId3" display="http://www.Reich-mit-Plan.de"/>
    <hyperlink ref="B36" r:id="rId4" display="http://www.Reich-mit-Plan.de"/>
  </hyperlinks>
  <printOptions/>
  <pageMargins left="0.75" right="0.75" top="1" bottom="1" header="0.4921259845" footer="0.4921259845"/>
  <pageSetup orientation="portrait" paperSize="9" r:id="rId5"/>
  <ignoredErrors>
    <ignoredError sqref="C40:C42 B21:B27 D21:D27 C22:C27 B29:B33 D29:D33 C29:C33 C21" unlockedFormula="1"/>
    <ignoredError sqref="C39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Finanzwissen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Tilgungsrechner</dc:title>
  <dc:subject/>
  <dc:creator>Jörn König</dc:creator>
  <cp:keywords/>
  <dc:description/>
  <cp:lastModifiedBy>C&amp;A</cp:lastModifiedBy>
  <dcterms:created xsi:type="dcterms:W3CDTF">2006-05-19T18:57:52Z</dcterms:created>
  <dcterms:modified xsi:type="dcterms:W3CDTF">2009-06-09T13:46:59Z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